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yec\AppData\Local\Spread_Demo\"/>
    </mc:Choice>
  </mc:AlternateContent>
  <xr:revisionPtr revIDLastSave="0" documentId="13_ncr:1_{D0E113B6-0AB9-4A18-BA80-603BD53FFAFF}" xr6:coauthVersionLast="47" xr6:coauthVersionMax="47" xr10:uidLastSave="{00000000-0000-0000-0000-000000000000}"/>
  <bookViews>
    <workbookView xWindow="19980" yWindow="7608" windowWidth="25644" windowHeight="15372" activeTab="2" xr2:uid="{B819B8D7-C770-4365-8A58-A10F4EAE8E22}"/>
  </bookViews>
  <sheets>
    <sheet name="enemies" sheetId="1" r:id="rId1"/>
    <sheet name="towers" sheetId="2" r:id="rId2"/>
    <sheet name="enemy waves" sheetId="4" r:id="rId3"/>
  </sheets>
  <definedNames>
    <definedName name="_xlnm._FilterDatabase" localSheetId="1" hidden="1">towers!$A$1:$L$1</definedName>
    <definedName name="towers_table">towers!$A$1:$L$8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5" i="1" l="1"/>
  <c r="K15" i="1"/>
  <c r="J15" i="1"/>
  <c r="I15" i="1"/>
  <c r="H15" i="1"/>
  <c r="I8" i="2"/>
  <c r="I7" i="2"/>
  <c r="I6" i="2"/>
  <c r="I5" i="2"/>
  <c r="I4" i="2"/>
  <c r="I3" i="2"/>
  <c r="I2" i="2"/>
  <c r="R9" i="2"/>
  <c r="R8" i="2"/>
  <c r="R7" i="2"/>
  <c r="R6" i="2"/>
  <c r="R5" i="2"/>
  <c r="R4" i="2"/>
  <c r="S23" i="2"/>
  <c r="S22" i="2"/>
  <c r="S21" i="2"/>
  <c r="S20" i="2"/>
  <c r="S19" i="2"/>
  <c r="S18" i="2"/>
  <c r="R23" i="2"/>
  <c r="R22" i="2"/>
  <c r="R21" i="2"/>
  <c r="R20" i="2"/>
  <c r="R19" i="2"/>
  <c r="R1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tc={5E74DC2B-3E3E-4D68-8B74-1094ACBDA477}</author>
  </authors>
  <commentList>
    <comment ref="I1" authorId="0" shapeId="0" xr:uid="{5E74DC2B-3E3E-4D68-8B74-1094ACBDA477}">
      <text>
        <t>[Threaded comment]
Your version of Excel allows you to read this threaded comment; however, any edits to it will get removed if the file is opened in a newer version of Excel. Learn more: https://go.microsoft.com/fwlink/?linkid=870924
Comment:
    Let’s do 20% more for the time being, except for non attacking ( 50% more)
And round it</t>
      </text>
    </comment>
  </commentList>
</comments>
</file>

<file path=xl/sharedStrings.xml><?xml version="1.0" encoding="utf-8"?>
<sst xmlns="http://schemas.openxmlformats.org/spreadsheetml/2006/main" count="130" uniqueCount="106">
  <si>
    <t>ID</t>
  </si>
  <si>
    <t>Name</t>
  </si>
  <si>
    <t>Description</t>
  </si>
  <si>
    <t>Walk Speed</t>
  </si>
  <si>
    <t>HP</t>
  </si>
  <si>
    <t>Tower ID</t>
  </si>
  <si>
    <t>Number of Projectiles Fired</t>
  </si>
  <si>
    <t>Projectiles</t>
  </si>
  <si>
    <t>Damage</t>
  </si>
  <si>
    <t>Speed</t>
  </si>
  <si>
    <t>is homing?</t>
  </si>
  <si>
    <t>Enemies</t>
  </si>
  <si>
    <t>Enemies will walk the path until they reach the castle</t>
  </si>
  <si>
    <t>Bat</t>
  </si>
  <si>
    <t>Slime (regular)</t>
  </si>
  <si>
    <t>Slime (big)</t>
  </si>
  <si>
    <t>Skeleton</t>
  </si>
  <si>
    <t>Goblin</t>
  </si>
  <si>
    <t>Demon</t>
  </si>
  <si>
    <t>Ghost</t>
  </si>
  <si>
    <t>King Slime</t>
  </si>
  <si>
    <t>Zombie</t>
  </si>
  <si>
    <t>Your regular, run-of-the-mill winged rat creature.</t>
  </si>
  <si>
    <t>comments</t>
  </si>
  <si>
    <t>review with developer if we want to increase hp!</t>
  </si>
  <si>
    <t>Slower than the regular slime, but harder to beat.</t>
  </si>
  <si>
    <t>The chief of the slime kingdom. Watch out!</t>
  </si>
  <si>
    <t>The foot bone's connected to the ankle bone…</t>
  </si>
  <si>
    <t>A fast dagger-wielding menace for your castle.</t>
  </si>
  <si>
    <t>Run. Run far, far away.</t>
  </si>
  <si>
    <t>A slow but confident gooey enemy.</t>
  </si>
  <si>
    <t>A terrible chill runs up your spine!</t>
  </si>
  <si>
    <t>Returning from the depths of Death itself</t>
  </si>
  <si>
    <t>Archer Tower</t>
  </si>
  <si>
    <t>Cannon Tower</t>
  </si>
  <si>
    <t>Crossbow Tower</t>
  </si>
  <si>
    <t>Ice Wizard Tower</t>
  </si>
  <si>
    <t>Lightning Tower</t>
  </si>
  <si>
    <t>Poison Wizard Tower</t>
  </si>
  <si>
    <t>Sprite</t>
  </si>
  <si>
    <t>spr_tower_archer</t>
  </si>
  <si>
    <t>spr_tower_cannon</t>
  </si>
  <si>
    <t>spr_tower_crossbow</t>
  </si>
  <si>
    <t>spr_tower_ice_wizard</t>
  </si>
  <si>
    <t>spr_tower_lightning_tower</t>
  </si>
  <si>
    <t>spr_tower_poison_wizard</t>
  </si>
  <si>
    <t>Projectile</t>
  </si>
  <si>
    <t>Upgraded range</t>
  </si>
  <si>
    <t>Upgraded # of projectiles</t>
  </si>
  <si>
    <t>spr_normal_tower_01_blue</t>
  </si>
  <si>
    <t>Range</t>
  </si>
  <si>
    <t>is attacking?</t>
  </si>
  <si>
    <t>Y</t>
  </si>
  <si>
    <t>N</t>
  </si>
  <si>
    <t>Attack delay (seconds)</t>
  </si>
  <si>
    <t xml:space="preserve">Upgraded delay </t>
  </si>
  <si>
    <t>archer</t>
  </si>
  <si>
    <t>cannon</t>
  </si>
  <si>
    <t>crossbow</t>
  </si>
  <si>
    <t>ice_wizard</t>
  </si>
  <si>
    <t>lightning_tower</t>
  </si>
  <si>
    <t>poison_wizard</t>
  </si>
  <si>
    <t>base</t>
  </si>
  <si>
    <t>stressed (+25%)</t>
  </si>
  <si>
    <t>Damage made to castle</t>
  </si>
  <si>
    <t>scenario selected:</t>
  </si>
  <si>
    <t>(dropdown)</t>
  </si>
  <si>
    <t>hyper (+50%, with a cap of 5)</t>
  </si>
  <si>
    <t>test these scenarios for projectile damage and let me know</t>
  </si>
  <si>
    <t>T1</t>
  </si>
  <si>
    <t>T2</t>
  </si>
  <si>
    <t>T4</t>
  </si>
  <si>
    <t>T6</t>
  </si>
  <si>
    <t>T3</t>
  </si>
  <si>
    <t>T5</t>
  </si>
  <si>
    <t>T7</t>
  </si>
  <si>
    <t>Yes</t>
  </si>
  <si>
    <t>No</t>
  </si>
  <si>
    <t>wave 1</t>
  </si>
  <si>
    <t>wave 2</t>
  </si>
  <si>
    <t>wave 3</t>
  </si>
  <si>
    <t>wave 4</t>
  </si>
  <si>
    <t>wave 5</t>
  </si>
  <si>
    <t>wave</t>
  </si>
  <si>
    <t>probability of spawn - wave 1</t>
  </si>
  <si>
    <t>probability of spawn - wave 2</t>
  </si>
  <si>
    <t>probability of spawn - wave 3</t>
  </si>
  <si>
    <t>probability of spawn - wave 4</t>
  </si>
  <si>
    <t>probability of spawn - wave 5</t>
  </si>
  <si>
    <t>prob distributions&gt;</t>
  </si>
  <si>
    <t>the money trigger is cumulative</t>
  </si>
  <si>
    <t>money_trigger (cumulative)</t>
  </si>
  <si>
    <t>bat</t>
  </si>
  <si>
    <t>big_slime</t>
  </si>
  <si>
    <t>normal_slime</t>
  </si>
  <si>
    <t>king_slime</t>
  </si>
  <si>
    <t>skeleton</t>
  </si>
  <si>
    <t>goblin</t>
  </si>
  <si>
    <t>demon</t>
  </si>
  <si>
    <t>ghost</t>
  </si>
  <si>
    <t>zombie</t>
  </si>
  <si>
    <t>^</t>
  </si>
  <si>
    <t>this points to the sprite!</t>
  </si>
  <si>
    <t>spawn_rate_seconds</t>
  </si>
  <si>
    <t>Decorative Tower</t>
  </si>
  <si>
    <t>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</si>
</sst>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Webdings"/>
      <family val="1"/>
      <charset val="2"/>
    </font>
    <font>
      <sz val="8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1"/>
      <color theme="1"/>
      <name val="Comic Sans MS"/>
      <family val="4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0" fillId="3" borderId="0" xfId="0" applyFill="1" applyAlignment="1">
      <alignment wrapText="1"/>
    </xf>
    <xf numFmtId="0" fontId="1" fillId="0" borderId="0" xfId="0" applyFont="1"/>
    <xf numFmtId="0" fontId="1" fillId="3" borderId="0" xfId="0" applyFont="1" applyFill="1" applyAlignment="1">
      <alignment wrapText="1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 wrapText="1"/>
    </xf>
    <xf numFmtId="0" fontId="0" fillId="0" borderId="0" xfId="0" quotePrefix="1"/>
    <xf numFmtId="0" fontId="0" fillId="0" borderId="1" xfId="0" applyBorder="1"/>
    <xf numFmtId="0" fontId="2" fillId="0" borderId="0" xfId="0" applyFont="1"/>
    <xf numFmtId="0" fontId="0" fillId="5" borderId="0" xfId="0" applyFill="1"/>
    <xf numFmtId="0" fontId="1" fillId="4" borderId="2" xfId="0" applyFont="1" applyFill="1" applyBorder="1"/>
    <xf numFmtId="0" fontId="1" fillId="4" borderId="3" xfId="0" applyFont="1" applyFill="1" applyBorder="1"/>
    <xf numFmtId="0" fontId="1" fillId="4" borderId="3" xfId="0" applyFont="1" applyFill="1" applyBorder="1" applyAlignment="1">
      <alignment wrapText="1"/>
    </xf>
    <xf numFmtId="0" fontId="1" fillId="4" borderId="4" xfId="0" applyFont="1" applyFill="1" applyBorder="1"/>
    <xf numFmtId="0" fontId="0" fillId="0" borderId="5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6" xfId="0" applyBorder="1"/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8" xfId="0" applyBorder="1"/>
    <xf numFmtId="0" fontId="0" fillId="0" borderId="9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0" fillId="6" borderId="0" xfId="0" applyFill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Delay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towers!$E$1</c:f>
              <c:strCache>
                <c:ptCount val="1"/>
                <c:pt idx="0">
                  <c:v>Attack delay (seconds)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towers!$B$2:$B$8</c:f>
              <c:strCache>
                <c:ptCount val="7"/>
                <c:pt idx="0">
                  <c:v>Archer Tower</c:v>
                </c:pt>
                <c:pt idx="1">
                  <c:v>Cannon Tower</c:v>
                </c:pt>
                <c:pt idx="2">
                  <c:v>Crossbow Tower</c:v>
                </c:pt>
                <c:pt idx="3">
                  <c:v>Ice Wizard Tower</c:v>
                </c:pt>
                <c:pt idx="4">
                  <c:v>Lightning Tower</c:v>
                </c:pt>
                <c:pt idx="5">
                  <c:v>Poison Wizard Tower</c:v>
                </c:pt>
                <c:pt idx="6">
                  <c:v>Decorative Tower</c:v>
                </c:pt>
              </c:strCache>
            </c:strRef>
          </c:cat>
          <c:val>
            <c:numRef>
              <c:f>towers!$E$2:$E$8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1.2</c:v>
                </c:pt>
                <c:pt idx="3">
                  <c:v>1.5</c:v>
                </c:pt>
                <c:pt idx="4">
                  <c:v>1.2</c:v>
                </c:pt>
                <c:pt idx="5">
                  <c:v>1.5</c:v>
                </c:pt>
                <c:pt idx="6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97-414C-AC9D-0C2ED6123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4"/>
        <c:axId val="638514735"/>
        <c:axId val="415174672"/>
      </c:barChart>
      <c:catAx>
        <c:axId val="638514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15174672"/>
        <c:crosses val="autoZero"/>
        <c:auto val="1"/>
        <c:lblAlgn val="ctr"/>
        <c:lblOffset val="100"/>
        <c:noMultiLvlLbl val="0"/>
      </c:catAx>
      <c:valAx>
        <c:axId val="41517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385147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601980</xdr:colOff>
      <xdr:row>12</xdr:row>
      <xdr:rowOff>0</xdr:rowOff>
    </xdr:from>
    <xdr:to>
      <xdr:col>12</xdr:col>
      <xdr:colOff>342900</xdr:colOff>
      <xdr:row>16</xdr:row>
      <xdr:rowOff>15240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ED304D5E-C5B8-0B1A-D8AF-D08BDF612F45}"/>
            </a:ext>
          </a:extLst>
        </xdr:cNvPr>
        <xdr:cNvSpPr/>
      </xdr:nvSpPr>
      <xdr:spPr>
        <a:xfrm>
          <a:off x="5478780" y="2750820"/>
          <a:ext cx="1569720" cy="75438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1100"/>
            <a:t>review</a:t>
          </a:r>
          <a:r>
            <a:rPr lang="es-MX" sz="1100" baseline="0"/>
            <a:t> what to do with programmer!</a:t>
          </a:r>
          <a:endParaRPr lang="es-MX" sz="1100"/>
        </a:p>
      </xdr:txBody>
    </xdr:sp>
    <xdr:clientData/>
  </xdr:twoCellAnchor>
  <xdr:twoCellAnchor>
    <xdr:from>
      <xdr:col>5</xdr:col>
      <xdr:colOff>15240</xdr:colOff>
      <xdr:row>8</xdr:row>
      <xdr:rowOff>45720</xdr:rowOff>
    </xdr:from>
    <xdr:to>
      <xdr:col>11</xdr:col>
      <xdr:colOff>167640</xdr:colOff>
      <xdr:row>12</xdr:row>
      <xdr:rowOff>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8A17ED2F-06FF-661D-082D-B5AE8376A85E}"/>
            </a:ext>
          </a:extLst>
        </xdr:cNvPr>
        <xdr:cNvCxnSpPr>
          <a:stCxn id="2" idx="0"/>
        </xdr:cNvCxnSpPr>
      </xdr:nvCxnSpPr>
      <xdr:spPr>
        <a:xfrm flipH="1" flipV="1">
          <a:off x="3063240" y="2057400"/>
          <a:ext cx="3200400" cy="6934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502920</xdr:colOff>
      <xdr:row>8</xdr:row>
      <xdr:rowOff>68580</xdr:rowOff>
    </xdr:from>
    <xdr:to>
      <xdr:col>11</xdr:col>
      <xdr:colOff>167640</xdr:colOff>
      <xdr:row>12</xdr:row>
      <xdr:rowOff>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3D47E1A-65C0-9E5D-9CA8-4BC274B91633}"/>
            </a:ext>
          </a:extLst>
        </xdr:cNvPr>
        <xdr:cNvCxnSpPr>
          <a:stCxn id="2" idx="0"/>
        </xdr:cNvCxnSpPr>
      </xdr:nvCxnSpPr>
      <xdr:spPr>
        <a:xfrm flipH="1" flipV="1">
          <a:off x="4770120" y="2080260"/>
          <a:ext cx="1493520" cy="67056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514350</xdr:colOff>
      <xdr:row>12</xdr:row>
      <xdr:rowOff>144780</xdr:rowOff>
    </xdr:from>
    <xdr:to>
      <xdr:col>8</xdr:col>
      <xdr:colOff>243840</xdr:colOff>
      <xdr:row>28</xdr:row>
      <xdr:rowOff>30480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D0CAD80-CA94-4B92-A789-4A7BA32331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osé Alberto Bonilla Vera" id="{9727D475-DCC0-4735-9E2E-8A4FBD235EFB}" userId="d76f848662b52e90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" dT="2026-07-15T04:24:33.00" personId="{9727D475-DCC0-4735-9E2E-8A4FBD235EFB}" id="{5E74DC2B-3E3E-4D68-8B74-1094ACBDA477}">
    <text>Let’s do 20% more for the time being, except for non attacking ( 50% more)
And round it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FD851-88E5-468C-B97B-E67BAB86DBC0}">
  <dimension ref="B1:M16"/>
  <sheetViews>
    <sheetView zoomScale="115" zoomScaleNormal="115" workbookViewId="0">
      <selection activeCell="E6" sqref="E6"/>
    </sheetView>
  </sheetViews>
  <sheetFormatPr defaultRowHeight="14.4" x14ac:dyDescent="0.3"/>
  <cols>
    <col min="2" max="2" width="8.5546875" bestFit="1" customWidth="1"/>
    <col min="3" max="3" width="11.6640625" bestFit="1" customWidth="1"/>
    <col min="4" max="4" width="48.44140625" customWidth="1"/>
    <col min="5" max="5" width="14.88671875" customWidth="1"/>
    <col min="6" max="12" width="11.21875" customWidth="1"/>
    <col min="13" max="13" width="24.44140625" customWidth="1"/>
  </cols>
  <sheetData>
    <row r="1" spans="2:13" x14ac:dyDescent="0.3">
      <c r="B1" t="s">
        <v>11</v>
      </c>
    </row>
    <row r="2" spans="2:13" x14ac:dyDescent="0.3">
      <c r="B2" s="3" t="s">
        <v>12</v>
      </c>
    </row>
    <row r="3" spans="2:13" ht="15" thickBot="1" x14ac:dyDescent="0.35">
      <c r="B3" s="3"/>
    </row>
    <row r="4" spans="2:13" ht="43.2" x14ac:dyDescent="0.3">
      <c r="B4" s="11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3" t="s">
        <v>64</v>
      </c>
      <c r="H4" s="13" t="s">
        <v>84</v>
      </c>
      <c r="I4" s="13" t="s">
        <v>85</v>
      </c>
      <c r="J4" s="13" t="s">
        <v>86</v>
      </c>
      <c r="K4" s="13" t="s">
        <v>87</v>
      </c>
      <c r="L4" s="13" t="s">
        <v>88</v>
      </c>
      <c r="M4" s="14" t="s">
        <v>23</v>
      </c>
    </row>
    <row r="5" spans="2:13" x14ac:dyDescent="0.3">
      <c r="B5" s="15" t="s">
        <v>92</v>
      </c>
      <c r="C5" s="16" t="s">
        <v>13</v>
      </c>
      <c r="D5" s="17" t="s">
        <v>22</v>
      </c>
      <c r="E5">
        <v>0.3</v>
      </c>
      <c r="F5">
        <v>5</v>
      </c>
      <c r="G5">
        <v>1</v>
      </c>
      <c r="H5">
        <v>0.4</v>
      </c>
      <c r="I5">
        <v>0.3</v>
      </c>
      <c r="J5">
        <v>0.2</v>
      </c>
      <c r="K5">
        <v>0.1</v>
      </c>
      <c r="L5">
        <v>0</v>
      </c>
      <c r="M5" s="18" t="s">
        <v>24</v>
      </c>
    </row>
    <row r="6" spans="2:13" x14ac:dyDescent="0.3">
      <c r="B6" s="15" t="s">
        <v>94</v>
      </c>
      <c r="C6" s="16" t="s">
        <v>14</v>
      </c>
      <c r="D6" s="16" t="s">
        <v>30</v>
      </c>
      <c r="E6">
        <v>0.25</v>
      </c>
      <c r="F6">
        <v>5</v>
      </c>
      <c r="G6" s="16">
        <v>1</v>
      </c>
      <c r="H6" s="16">
        <v>0.4</v>
      </c>
      <c r="I6" s="16">
        <v>0.3</v>
      </c>
      <c r="J6" s="16">
        <v>0.2</v>
      </c>
      <c r="K6" s="16">
        <v>0.1</v>
      </c>
      <c r="L6" s="16">
        <v>0</v>
      </c>
      <c r="M6" s="18"/>
    </row>
    <row r="7" spans="2:13" x14ac:dyDescent="0.3">
      <c r="B7" s="15" t="s">
        <v>93</v>
      </c>
      <c r="C7" s="16" t="s">
        <v>15</v>
      </c>
      <c r="D7" s="16" t="s">
        <v>25</v>
      </c>
      <c r="E7">
        <v>0.2</v>
      </c>
      <c r="F7">
        <v>10</v>
      </c>
      <c r="G7" s="16">
        <v>2</v>
      </c>
      <c r="H7" s="16">
        <v>0.15</v>
      </c>
      <c r="I7" s="16">
        <v>0.2</v>
      </c>
      <c r="J7" s="16">
        <v>0.3</v>
      </c>
      <c r="K7" s="16">
        <v>0.3</v>
      </c>
      <c r="L7" s="16">
        <v>0</v>
      </c>
      <c r="M7" s="18"/>
    </row>
    <row r="8" spans="2:13" x14ac:dyDescent="0.3">
      <c r="B8" s="15" t="s">
        <v>95</v>
      </c>
      <c r="C8" s="16" t="s">
        <v>20</v>
      </c>
      <c r="D8" s="16" t="s">
        <v>26</v>
      </c>
      <c r="E8">
        <v>0.1</v>
      </c>
      <c r="F8">
        <v>100</v>
      </c>
      <c r="G8" s="16">
        <v>30</v>
      </c>
      <c r="H8" s="16">
        <v>0</v>
      </c>
      <c r="I8" s="16">
        <v>0</v>
      </c>
      <c r="J8" s="16">
        <v>0</v>
      </c>
      <c r="K8" s="16">
        <v>0</v>
      </c>
      <c r="L8" s="16">
        <v>1</v>
      </c>
      <c r="M8" s="18"/>
    </row>
    <row r="9" spans="2:13" x14ac:dyDescent="0.3">
      <c r="B9" s="15" t="s">
        <v>96</v>
      </c>
      <c r="C9" s="16" t="s">
        <v>16</v>
      </c>
      <c r="D9" s="16" t="s">
        <v>27</v>
      </c>
      <c r="E9">
        <v>0.5</v>
      </c>
      <c r="F9">
        <v>10</v>
      </c>
      <c r="G9" s="16">
        <v>5</v>
      </c>
      <c r="H9" s="16">
        <v>0</v>
      </c>
      <c r="I9" s="16">
        <v>0.05</v>
      </c>
      <c r="J9" s="16">
        <v>0.1</v>
      </c>
      <c r="K9" s="16">
        <v>0.1</v>
      </c>
      <c r="L9" s="16">
        <v>0</v>
      </c>
      <c r="M9" s="18"/>
    </row>
    <row r="10" spans="2:13" x14ac:dyDescent="0.3">
      <c r="B10" s="15" t="s">
        <v>97</v>
      </c>
      <c r="C10" s="16" t="s">
        <v>17</v>
      </c>
      <c r="D10" s="16" t="s">
        <v>28</v>
      </c>
      <c r="E10">
        <v>0.6</v>
      </c>
      <c r="F10">
        <v>15</v>
      </c>
      <c r="G10" s="16">
        <v>5</v>
      </c>
      <c r="H10" s="16">
        <v>0.05</v>
      </c>
      <c r="I10" s="16">
        <v>0.15</v>
      </c>
      <c r="J10" s="16">
        <v>0.1</v>
      </c>
      <c r="K10" s="16">
        <v>0.1</v>
      </c>
      <c r="L10" s="16">
        <v>0</v>
      </c>
      <c r="M10" s="18"/>
    </row>
    <row r="11" spans="2:13" x14ac:dyDescent="0.3">
      <c r="B11" s="15" t="s">
        <v>98</v>
      </c>
      <c r="C11" s="16" t="s">
        <v>18</v>
      </c>
      <c r="D11" s="16" t="s">
        <v>29</v>
      </c>
      <c r="E11">
        <v>0.8</v>
      </c>
      <c r="F11">
        <v>25</v>
      </c>
      <c r="G11" s="16">
        <v>10</v>
      </c>
      <c r="H11" s="16">
        <v>0</v>
      </c>
      <c r="I11" s="16">
        <v>0</v>
      </c>
      <c r="J11" s="16">
        <v>0.1</v>
      </c>
      <c r="K11" s="16">
        <v>0.1</v>
      </c>
      <c r="L11" s="16">
        <v>0</v>
      </c>
      <c r="M11" s="18"/>
    </row>
    <row r="12" spans="2:13" x14ac:dyDescent="0.3">
      <c r="B12" s="15" t="s">
        <v>99</v>
      </c>
      <c r="C12" s="16" t="s">
        <v>19</v>
      </c>
      <c r="D12" s="16" t="s">
        <v>31</v>
      </c>
      <c r="E12">
        <v>0.4</v>
      </c>
      <c r="F12">
        <v>50</v>
      </c>
      <c r="G12" s="16">
        <v>15</v>
      </c>
      <c r="H12" s="16">
        <v>0</v>
      </c>
      <c r="I12" s="16">
        <v>0</v>
      </c>
      <c r="J12" s="16">
        <v>0</v>
      </c>
      <c r="K12" s="16">
        <v>0.1</v>
      </c>
      <c r="L12" s="16">
        <v>0</v>
      </c>
      <c r="M12" s="18"/>
    </row>
    <row r="13" spans="2:13" ht="15" thickBot="1" x14ac:dyDescent="0.35">
      <c r="B13" s="19" t="s">
        <v>100</v>
      </c>
      <c r="C13" s="20" t="s">
        <v>21</v>
      </c>
      <c r="D13" s="20" t="s">
        <v>32</v>
      </c>
      <c r="E13" s="21">
        <v>0.6</v>
      </c>
      <c r="F13" s="21">
        <v>70</v>
      </c>
      <c r="G13" s="21">
        <v>20</v>
      </c>
      <c r="H13" s="21">
        <v>0</v>
      </c>
      <c r="I13" s="21">
        <v>0</v>
      </c>
      <c r="J13" s="21">
        <v>0</v>
      </c>
      <c r="K13" s="21">
        <v>0.1</v>
      </c>
      <c r="L13" s="21">
        <v>0</v>
      </c>
      <c r="M13" s="22"/>
    </row>
    <row r="15" spans="2:13" x14ac:dyDescent="0.3">
      <c r="B15" s="16" t="s">
        <v>101</v>
      </c>
      <c r="G15" s="27" t="s">
        <v>89</v>
      </c>
      <c r="H15">
        <f>SUM(H5:H13)</f>
        <v>1</v>
      </c>
      <c r="I15">
        <f>SUM(I5:I13)</f>
        <v>1</v>
      </c>
      <c r="J15">
        <f>SUM(J5:J13)</f>
        <v>0.99999999999999989</v>
      </c>
      <c r="K15">
        <f>SUM(K5:K13)</f>
        <v>0.99999999999999989</v>
      </c>
      <c r="L15">
        <f>SUM(L5:L13)</f>
        <v>1</v>
      </c>
    </row>
    <row r="16" spans="2:13" ht="15.6" x14ac:dyDescent="0.3">
      <c r="B16" s="28" t="s">
        <v>102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7C4C7-E71A-4886-8016-686572BBDBDB}">
  <dimension ref="A1:U24"/>
  <sheetViews>
    <sheetView showGridLines="0" workbookViewId="0">
      <selection activeCell="Q13" sqref="Q13"/>
    </sheetView>
  </sheetViews>
  <sheetFormatPr defaultRowHeight="14.4" x14ac:dyDescent="0.3"/>
  <cols>
    <col min="2" max="2" width="17.77734375" bestFit="1" customWidth="1"/>
    <col min="4" max="4" width="24" customWidth="1"/>
    <col min="12" max="12" width="14.109375" customWidth="1"/>
    <col min="16" max="16" width="20.6640625" customWidth="1"/>
    <col min="22" max="22" width="15.88671875" bestFit="1" customWidth="1"/>
  </cols>
  <sheetData>
    <row r="1" spans="1:21" ht="57.6" x14ac:dyDescent="0.3">
      <c r="A1" s="2" t="s">
        <v>5</v>
      </c>
      <c r="B1" s="2" t="s">
        <v>1</v>
      </c>
      <c r="C1" s="6" t="s">
        <v>51</v>
      </c>
      <c r="D1" s="2" t="s">
        <v>39</v>
      </c>
      <c r="E1" s="2" t="s">
        <v>54</v>
      </c>
      <c r="F1" s="2" t="s">
        <v>50</v>
      </c>
      <c r="G1" s="2" t="s">
        <v>6</v>
      </c>
      <c r="H1" s="2" t="s">
        <v>55</v>
      </c>
      <c r="I1" s="26" t="s">
        <v>47</v>
      </c>
      <c r="J1" s="4" t="s">
        <v>48</v>
      </c>
      <c r="K1" s="4" t="s">
        <v>105</v>
      </c>
      <c r="L1" s="2" t="s">
        <v>46</v>
      </c>
      <c r="O1" s="3" t="s">
        <v>7</v>
      </c>
    </row>
    <row r="2" spans="1:21" x14ac:dyDescent="0.3">
      <c r="A2" t="s">
        <v>69</v>
      </c>
      <c r="B2" t="s">
        <v>33</v>
      </c>
      <c r="C2" s="5" t="s">
        <v>52</v>
      </c>
      <c r="D2" t="s">
        <v>40</v>
      </c>
      <c r="E2">
        <v>1</v>
      </c>
      <c r="F2">
        <v>64</v>
      </c>
      <c r="G2">
        <v>1</v>
      </c>
      <c r="H2">
        <v>0.75</v>
      </c>
      <c r="I2" s="25">
        <f>ROUND(IF(C2="Y",F2*1.2, F2*1.5),0)</f>
        <v>77</v>
      </c>
      <c r="J2">
        <v>1</v>
      </c>
      <c r="K2">
        <v>100</v>
      </c>
      <c r="L2" t="s">
        <v>56</v>
      </c>
    </row>
    <row r="3" spans="1:21" x14ac:dyDescent="0.3">
      <c r="A3" t="s">
        <v>70</v>
      </c>
      <c r="B3" t="s">
        <v>34</v>
      </c>
      <c r="C3" s="5" t="s">
        <v>52</v>
      </c>
      <c r="D3" t="s">
        <v>41</v>
      </c>
      <c r="E3">
        <v>1</v>
      </c>
      <c r="F3">
        <v>64</v>
      </c>
      <c r="G3">
        <v>1</v>
      </c>
      <c r="H3">
        <v>0.75</v>
      </c>
      <c r="I3" s="25">
        <f t="shared" ref="I3:I8" si="0">ROUND(IF(C3="Y",F3*1.2, F3*1.5),0)</f>
        <v>77</v>
      </c>
      <c r="J3">
        <v>1</v>
      </c>
      <c r="K3">
        <v>500</v>
      </c>
      <c r="L3" t="s">
        <v>57</v>
      </c>
      <c r="P3" s="1" t="s">
        <v>9</v>
      </c>
      <c r="Q3" s="1" t="s">
        <v>10</v>
      </c>
      <c r="R3" s="1" t="s">
        <v>8</v>
      </c>
      <c r="S3" s="1" t="s">
        <v>1</v>
      </c>
    </row>
    <row r="4" spans="1:21" x14ac:dyDescent="0.3">
      <c r="A4" t="s">
        <v>73</v>
      </c>
      <c r="B4" t="s">
        <v>35</v>
      </c>
      <c r="C4" s="5" t="s">
        <v>52</v>
      </c>
      <c r="D4" t="s">
        <v>42</v>
      </c>
      <c r="E4">
        <v>1.2</v>
      </c>
      <c r="F4">
        <v>128</v>
      </c>
      <c r="G4">
        <v>1</v>
      </c>
      <c r="H4">
        <v>0.8</v>
      </c>
      <c r="I4" s="25">
        <f t="shared" si="0"/>
        <v>154</v>
      </c>
      <c r="J4">
        <v>1</v>
      </c>
      <c r="K4">
        <v>800</v>
      </c>
      <c r="L4" t="s">
        <v>58</v>
      </c>
      <c r="P4">
        <v>3</v>
      </c>
      <c r="Q4" t="s">
        <v>77</v>
      </c>
      <c r="R4">
        <f>INDEX($Q$18:$S$23,MATCH(S4,$P$18:$P$23,0),MATCH($Q$13,$Q$17:$S$17,0))</f>
        <v>1</v>
      </c>
      <c r="S4" t="s">
        <v>56</v>
      </c>
    </row>
    <row r="5" spans="1:21" x14ac:dyDescent="0.3">
      <c r="A5" t="s">
        <v>71</v>
      </c>
      <c r="B5" t="s">
        <v>36</v>
      </c>
      <c r="C5" s="5" t="s">
        <v>52</v>
      </c>
      <c r="D5" t="s">
        <v>43</v>
      </c>
      <c r="E5">
        <v>1.5</v>
      </c>
      <c r="F5">
        <v>48</v>
      </c>
      <c r="G5">
        <v>2</v>
      </c>
      <c r="H5">
        <v>1.1000000000000001</v>
      </c>
      <c r="I5" s="25">
        <f t="shared" si="0"/>
        <v>58</v>
      </c>
      <c r="J5">
        <v>4</v>
      </c>
      <c r="K5">
        <v>1000</v>
      </c>
      <c r="L5" t="s">
        <v>59</v>
      </c>
      <c r="P5">
        <v>2</v>
      </c>
      <c r="Q5" t="s">
        <v>77</v>
      </c>
      <c r="R5">
        <f t="shared" ref="R5:R9" si="1">INDEX($Q$18:$S$23,MATCH(S5,$P$18:$P$23,0),MATCH($Q$13,$Q$17:$S$17,0))</f>
        <v>2</v>
      </c>
      <c r="S5" t="s">
        <v>57</v>
      </c>
    </row>
    <row r="6" spans="1:21" x14ac:dyDescent="0.3">
      <c r="A6" t="s">
        <v>74</v>
      </c>
      <c r="B6" t="s">
        <v>37</v>
      </c>
      <c r="C6" s="5" t="s">
        <v>52</v>
      </c>
      <c r="D6" t="s">
        <v>44</v>
      </c>
      <c r="E6">
        <v>1.2</v>
      </c>
      <c r="F6">
        <v>42</v>
      </c>
      <c r="G6">
        <v>1</v>
      </c>
      <c r="H6">
        <v>1.05</v>
      </c>
      <c r="I6" s="25">
        <f t="shared" si="0"/>
        <v>50</v>
      </c>
      <c r="J6">
        <v>1</v>
      </c>
      <c r="K6">
        <v>1200</v>
      </c>
      <c r="L6" t="s">
        <v>60</v>
      </c>
      <c r="P6">
        <v>4</v>
      </c>
      <c r="Q6" t="s">
        <v>77</v>
      </c>
      <c r="R6">
        <f t="shared" si="1"/>
        <v>3</v>
      </c>
      <c r="S6" t="s">
        <v>58</v>
      </c>
    </row>
    <row r="7" spans="1:21" x14ac:dyDescent="0.3">
      <c r="A7" t="s">
        <v>72</v>
      </c>
      <c r="B7" t="s">
        <v>38</v>
      </c>
      <c r="C7" s="5" t="s">
        <v>52</v>
      </c>
      <c r="D7" t="s">
        <v>45</v>
      </c>
      <c r="E7">
        <v>1.5</v>
      </c>
      <c r="F7">
        <v>32</v>
      </c>
      <c r="G7">
        <v>1</v>
      </c>
      <c r="H7">
        <v>1.1000000000000001</v>
      </c>
      <c r="I7" s="25">
        <f t="shared" si="0"/>
        <v>38</v>
      </c>
      <c r="J7">
        <v>2</v>
      </c>
      <c r="K7">
        <v>1500</v>
      </c>
      <c r="L7" t="s">
        <v>61</v>
      </c>
      <c r="P7">
        <v>2</v>
      </c>
      <c r="Q7" t="s">
        <v>76</v>
      </c>
      <c r="R7">
        <f t="shared" si="1"/>
        <v>4</v>
      </c>
      <c r="S7" t="s">
        <v>59</v>
      </c>
    </row>
    <row r="8" spans="1:21" x14ac:dyDescent="0.3">
      <c r="A8" t="s">
        <v>75</v>
      </c>
      <c r="B8" t="s">
        <v>104</v>
      </c>
      <c r="C8" s="5" t="s">
        <v>53</v>
      </c>
      <c r="D8" t="s">
        <v>49</v>
      </c>
      <c r="E8">
        <v>1.3</v>
      </c>
      <c r="F8">
        <v>64</v>
      </c>
      <c r="G8" s="10"/>
      <c r="H8">
        <v>1</v>
      </c>
      <c r="I8" s="25">
        <f t="shared" si="0"/>
        <v>96</v>
      </c>
      <c r="J8" s="10"/>
      <c r="K8" s="10">
        <v>100</v>
      </c>
      <c r="L8" s="10"/>
      <c r="P8">
        <v>2</v>
      </c>
      <c r="Q8" t="s">
        <v>77</v>
      </c>
      <c r="R8">
        <f t="shared" si="1"/>
        <v>3</v>
      </c>
      <c r="S8" t="s">
        <v>60</v>
      </c>
    </row>
    <row r="9" spans="1:21" x14ac:dyDescent="0.3">
      <c r="P9">
        <v>1</v>
      </c>
      <c r="Q9" t="s">
        <v>76</v>
      </c>
      <c r="R9">
        <f t="shared" si="1"/>
        <v>2</v>
      </c>
      <c r="S9" t="s">
        <v>61</v>
      </c>
    </row>
    <row r="12" spans="1:21" ht="15" thickBot="1" x14ac:dyDescent="0.35"/>
    <row r="13" spans="1:21" ht="15" thickBot="1" x14ac:dyDescent="0.35">
      <c r="P13" t="s">
        <v>65</v>
      </c>
      <c r="Q13" s="8" t="s">
        <v>62</v>
      </c>
      <c r="R13" s="24">
        <v>6</v>
      </c>
    </row>
    <row r="14" spans="1:21" x14ac:dyDescent="0.3">
      <c r="P14" t="s">
        <v>66</v>
      </c>
    </row>
    <row r="15" spans="1:21" x14ac:dyDescent="0.3">
      <c r="P15" s="23" t="s">
        <v>68</v>
      </c>
      <c r="U15" s="7"/>
    </row>
    <row r="17" spans="16:19" x14ac:dyDescent="0.3">
      <c r="P17" s="9"/>
      <c r="Q17" s="9" t="s">
        <v>62</v>
      </c>
      <c r="R17" s="9" t="s">
        <v>63</v>
      </c>
      <c r="S17" s="9" t="s">
        <v>67</v>
      </c>
    </row>
    <row r="18" spans="16:19" x14ac:dyDescent="0.3">
      <c r="P18" s="9" t="s">
        <v>56</v>
      </c>
      <c r="Q18" s="9">
        <v>1</v>
      </c>
      <c r="R18" s="9">
        <f>Q18*1.25</f>
        <v>1.25</v>
      </c>
      <c r="S18" s="9">
        <f>MIN(Q18*1.5, 5)</f>
        <v>1.5</v>
      </c>
    </row>
    <row r="19" spans="16:19" x14ac:dyDescent="0.3">
      <c r="P19" s="9" t="s">
        <v>57</v>
      </c>
      <c r="Q19" s="9">
        <v>2</v>
      </c>
      <c r="R19" s="9">
        <f t="shared" ref="R19:R23" si="2">Q19*1.25</f>
        <v>2.5</v>
      </c>
      <c r="S19" s="9">
        <f t="shared" ref="S19:S23" si="3">MIN(Q19*1.5, 5)</f>
        <v>3</v>
      </c>
    </row>
    <row r="20" spans="16:19" x14ac:dyDescent="0.3">
      <c r="P20" s="9" t="s">
        <v>58</v>
      </c>
      <c r="Q20" s="9">
        <v>3</v>
      </c>
      <c r="R20" s="9">
        <f t="shared" si="2"/>
        <v>3.75</v>
      </c>
      <c r="S20" s="9">
        <f t="shared" si="3"/>
        <v>4.5</v>
      </c>
    </row>
    <row r="21" spans="16:19" x14ac:dyDescent="0.3">
      <c r="P21" s="9" t="s">
        <v>59</v>
      </c>
      <c r="Q21" s="9">
        <v>4</v>
      </c>
      <c r="R21" s="9">
        <f t="shared" si="2"/>
        <v>5</v>
      </c>
      <c r="S21" s="9">
        <f t="shared" si="3"/>
        <v>5</v>
      </c>
    </row>
    <row r="22" spans="16:19" x14ac:dyDescent="0.3">
      <c r="P22" s="9" t="s">
        <v>60</v>
      </c>
      <c r="Q22" s="9">
        <v>3</v>
      </c>
      <c r="R22" s="9">
        <f t="shared" si="2"/>
        <v>3.75</v>
      </c>
      <c r="S22" s="9">
        <f t="shared" si="3"/>
        <v>4.5</v>
      </c>
    </row>
    <row r="23" spans="16:19" x14ac:dyDescent="0.3">
      <c r="P23" s="9" t="s">
        <v>61</v>
      </c>
      <c r="Q23" s="9">
        <v>2</v>
      </c>
      <c r="R23" s="9">
        <f t="shared" si="2"/>
        <v>2.5</v>
      </c>
      <c r="S23" s="9">
        <f t="shared" si="3"/>
        <v>3</v>
      </c>
    </row>
    <row r="24" spans="16:19" x14ac:dyDescent="0.3">
      <c r="R24" s="9"/>
    </row>
  </sheetData>
  <autoFilter ref="A1:L1" xr:uid="{B747C4C7-E71A-4886-8016-686572BBDBDB}"/>
  <phoneticPr fontId="5" type="noConversion"/>
  <dataValidations count="1">
    <dataValidation type="list" allowBlank="1" showInputMessage="1" showErrorMessage="1" sqref="Q13" xr:uid="{8D952201-1B5E-462E-BC8F-A4A192978FEB}">
      <formula1>$Q$17:$S$17</formula1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52292-A820-427E-811F-79BD9C63A4F3}">
  <dimension ref="A1:E6"/>
  <sheetViews>
    <sheetView tabSelected="1" workbookViewId="0">
      <selection activeCell="A2" sqref="A2:C6"/>
    </sheetView>
  </sheetViews>
  <sheetFormatPr defaultRowHeight="14.4" x14ac:dyDescent="0.3"/>
  <sheetData>
    <row r="1" spans="1:5" x14ac:dyDescent="0.3">
      <c r="A1" s="3" t="s">
        <v>83</v>
      </c>
      <c r="B1" s="3" t="s">
        <v>91</v>
      </c>
      <c r="C1" t="s">
        <v>103</v>
      </c>
    </row>
    <row r="2" spans="1:5" x14ac:dyDescent="0.3">
      <c r="A2" t="s">
        <v>78</v>
      </c>
      <c r="B2">
        <v>0</v>
      </c>
      <c r="C2">
        <v>3</v>
      </c>
      <c r="E2" t="s">
        <v>90</v>
      </c>
    </row>
    <row r="3" spans="1:5" x14ac:dyDescent="0.3">
      <c r="A3" t="s">
        <v>79</v>
      </c>
      <c r="B3">
        <v>1000</v>
      </c>
      <c r="C3">
        <v>2.5</v>
      </c>
    </row>
    <row r="4" spans="1:5" x14ac:dyDescent="0.3">
      <c r="A4" t="s">
        <v>80</v>
      </c>
      <c r="B4">
        <v>2000</v>
      </c>
      <c r="C4">
        <v>2</v>
      </c>
    </row>
    <row r="5" spans="1:5" x14ac:dyDescent="0.3">
      <c r="A5" t="s">
        <v>81</v>
      </c>
      <c r="B5">
        <v>4000</v>
      </c>
      <c r="C5">
        <v>1.5</v>
      </c>
    </row>
    <row r="6" spans="1:5" x14ac:dyDescent="0.3">
      <c r="A6" t="s">
        <v>82</v>
      </c>
      <c r="B6">
        <v>10000</v>
      </c>
      <c r="C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enemies</vt:lpstr>
      <vt:lpstr>towers</vt:lpstr>
      <vt:lpstr>enemy waves</vt:lpstr>
      <vt:lpstr>towers_table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manta ray</dc:creator>
  <cp:lastModifiedBy>José Alberto Bonilla Vera</cp:lastModifiedBy>
  <dcterms:created xsi:type="dcterms:W3CDTF">2026-07-14T15:40:32Z</dcterms:created>
  <dcterms:modified xsi:type="dcterms:W3CDTF">2026-07-18T07:23:58Z</dcterms:modified>
</cp:coreProperties>
</file>